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G0Q43UNN\"/>
    </mc:Choice>
  </mc:AlternateContent>
  <bookViews>
    <workbookView xWindow="480" yWindow="270" windowWidth="18195" windowHeight="8010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M12" i="1" l="1"/>
  <c r="M6" i="1"/>
  <c r="F24" i="1" l="1"/>
  <c r="E24" i="1"/>
  <c r="D24" i="1" l="1"/>
  <c r="L24" i="1" l="1"/>
  <c r="K24" i="1"/>
  <c r="I24" i="1"/>
  <c r="H24" i="1"/>
  <c r="G24" i="1"/>
  <c r="M24" i="1" l="1"/>
  <c r="G12" i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M9" i="1" l="1"/>
  <c r="J24" i="1" l="1"/>
  <c r="M19" i="1"/>
  <c r="M7" i="1" l="1"/>
  <c r="M8" i="1"/>
  <c r="M10" i="1"/>
  <c r="M11" i="1"/>
  <c r="M13" i="1"/>
  <c r="M14" i="1"/>
  <c r="M15" i="1"/>
  <c r="M16" i="1"/>
  <c r="M17" i="1"/>
  <c r="M18" i="1"/>
  <c r="M20" i="1"/>
  <c r="M21" i="1"/>
  <c r="M22" i="1"/>
  <c r="M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<sst xmlns="http://schemas.openxmlformats.org/spreadsheetml/2006/main" count="55" uniqueCount="54">
  <si>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</si>
  <si>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</si>
  <si>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</si>
  <si>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</si>
  <si>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</si>
  <si>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</si>
  <si>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</si>
  <si>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</si>
  <si>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</si>
  <si>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</si>
  <si>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</si>
  <si>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</si>
  <si>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</si>
  <si>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</si>
  <si>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</si>
  <si>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</si>
  <si>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</si>
  <si>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</si>
  <si>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</si>
  <si>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</si>
  <si>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</si>
  <si>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</si>
  <si>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</si>
  <si>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</si>
  <si>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</si>
  <si>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</si>
  <si>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</si>
  <si>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</si>
  <si>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</si>
  <si>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</si>
  <si>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</si>
  <si>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</si>
  <si>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</si>
  <si>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</si>
  <si>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</si>
  <si>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</si>
  <si>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</si>
  <si>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</si>
  <si>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</si>
  <si>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</si>
  <si>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</si>
  <si>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* vyzvania boli uzvareté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</si>
  <si>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</si>
  <si>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</si>
  <si>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</si>
  <si>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</si>
  <si>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</si>
  <si>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</si>
  <si>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</si>
  <si>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</si>
  <si>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</si>
  <si>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</si>
  <si>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</si>
  <si>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Informácia o stave nenávratného finančného príspevku a predpokladaných voľných prostriedkoch v rámci vyzvaní OP TP 2014 - 2020 k 01. 06.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</si>
</sst>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_ ;[Red]\-#,##0.00\ 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164" fontId="4" fillId="0" borderId="0" xfId="0" applyNumberFormat="1" applyFont="1" applyBorder="1" applyAlignment="1">
      <alignment horizontal="right"/>
    </xf>
    <xf numFmtId="4" fontId="1" fillId="0" borderId="0" xfId="0" applyNumberFormat="1" applyFont="1" applyBorder="1"/>
    <xf numFmtId="4" fontId="4" fillId="0" borderId="0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8" fontId="1" fillId="0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115.1119288067527</c:v>
                </c:pt>
                <c:pt idx="4">
                  <c:v>102.18055426807847</c:v>
                </c:pt>
                <c:pt idx="5">
                  <c:v>91.007487190258246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61.165043282469341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115.1119288067527</c:v>
                </c:pt>
                <c:pt idx="4">
                  <c:v>102.18055426807847</c:v>
                </c:pt>
                <c:pt idx="5">
                  <c:v>91.007487190258246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61.165043282469341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 06. 2020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115.1119288067527</c:v>
                </c:pt>
                <c:pt idx="4">
                  <c:v>102.18055426807847</c:v>
                </c:pt>
                <c:pt idx="5">
                  <c:v>91.007487190258246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61.165043282469341</c:v>
                </c:pt>
                <c:pt idx="11">
                  <c:v>99.985769340122516</c:v>
                </c:pt>
                <c:pt idx="12">
                  <c:v>12.006896551724138</c:v>
                </c:pt>
                <c:pt idx="13">
                  <c:v>89.979973316810074</c:v>
                </c:pt>
                <c:pt idx="14">
                  <c:v>116.77414961625263</c:v>
                </c:pt>
                <c:pt idx="15">
                  <c:v>92.891851876674977</c:v>
                </c:pt>
                <c:pt idx="16">
                  <c:v>61.747932363636359</c:v>
                </c:pt>
                <c:pt idx="17">
                  <c:v>55.058213333333327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115.1119288067527</c:v>
                </c:pt>
                <c:pt idx="4">
                  <c:v>102.18055426807847</c:v>
                </c:pt>
                <c:pt idx="5">
                  <c:v>91.007487190258246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61.165043282469341</c:v>
                </c:pt>
                <c:pt idx="11">
                  <c:v>99.985769340122516</c:v>
                </c:pt>
                <c:pt idx="12">
                  <c:v>12.006896551724138</c:v>
                </c:pt>
                <c:pt idx="13">
                  <c:v>70.10474406560634</c:v>
                </c:pt>
                <c:pt idx="14">
                  <c:v>90.272980733265356</c:v>
                </c:pt>
                <c:pt idx="15">
                  <c:v>91.075926838593631</c:v>
                </c:pt>
                <c:pt idx="16">
                  <c:v>61.747932363636359</c:v>
                </c:pt>
                <c:pt idx="17">
                  <c:v>55.058213333333327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="120" zoomScaleNormal="120" workbookViewId="0">
      <selection activeCell="P36" sqref="P36"/>
    </sheetView>
  </sheetViews>
  <sheetFormatPr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6" width="9.140625" style="2"/>
    <col min="17" max="17" width="10" style="2" bestFit="1" customWidth="1"/>
    <col min="18" max="18" width="11.140625" style="2" bestFit="1" customWidth="1"/>
    <col min="19" max="19" width="10" style="2" bestFit="1" customWidth="1"/>
    <col min="20" max="16384" width="9.140625" style="2"/>
  </cols>
  <sheetData>
    <row r="2" spans="2:21" ht="15.75" x14ac:dyDescent="0.25">
      <c r="B2" s="27" t="s">
        <v>53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30" t="s">
        <v>20</v>
      </c>
      <c r="C4" s="31"/>
      <c r="D4" s="31"/>
      <c r="E4" s="32" t="s">
        <v>4</v>
      </c>
      <c r="F4" s="33"/>
      <c r="G4" s="33"/>
      <c r="H4" s="34" t="s">
        <v>5</v>
      </c>
      <c r="I4" s="35"/>
      <c r="J4" s="35"/>
      <c r="K4" s="36" t="s">
        <v>29</v>
      </c>
      <c r="L4" s="37"/>
      <c r="M4" s="25" t="s">
        <v>34</v>
      </c>
    </row>
    <row r="5" spans="2:21" ht="90" x14ac:dyDescent="0.25">
      <c r="B5" s="4" t="s">
        <v>17</v>
      </c>
      <c r="C5" s="24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6"/>
      <c r="P5" s="19"/>
      <c r="Q5" s="19"/>
      <c r="R5" s="19"/>
      <c r="S5" s="19"/>
      <c r="T5" s="19"/>
      <c r="U5" s="19"/>
    </row>
    <row r="6" spans="2:21" x14ac:dyDescent="0.25">
      <c r="B6" s="8" t="s">
        <v>7</v>
      </c>
      <c r="C6" s="9" t="s">
        <v>36</v>
      </c>
      <c r="D6" s="10">
        <v>23750913.969999999</v>
      </c>
      <c r="E6" s="38">
        <v>17</v>
      </c>
      <c r="F6" s="1">
        <v>28658276</v>
      </c>
      <c r="G6" s="1">
        <f>SUM(F6/D6)*100</f>
        <v>120.66178184215788</v>
      </c>
      <c r="H6" s="39">
        <v>17</v>
      </c>
      <c r="I6" s="1">
        <v>28658276</v>
      </c>
      <c r="J6" s="1">
        <f>SUM(I6/D6)*100</f>
        <v>120.66178184215788</v>
      </c>
      <c r="K6" s="1"/>
      <c r="L6" s="1">
        <v>6247112.8000000007</v>
      </c>
      <c r="M6" s="1">
        <f>D6-F6+K6+L6</f>
        <v>1339750.7699999996</v>
      </c>
      <c r="P6" s="19"/>
      <c r="Q6" s="19"/>
      <c r="R6" s="19"/>
      <c r="S6" s="19"/>
      <c r="T6" s="19"/>
      <c r="U6" s="19"/>
    </row>
    <row r="7" spans="2:21" x14ac:dyDescent="0.25">
      <c r="B7" s="8" t="s">
        <v>8</v>
      </c>
      <c r="C7" s="9" t="s">
        <v>37</v>
      </c>
      <c r="D7" s="10">
        <v>26105129.210333902</v>
      </c>
      <c r="E7" s="38">
        <v>12</v>
      </c>
      <c r="F7" s="1">
        <v>29193397.27</v>
      </c>
      <c r="G7" s="1">
        <f t="shared" ref="G7:G23" si="0">SUM(F7/D7)*100</f>
        <v>111.8301198005317</v>
      </c>
      <c r="H7" s="38">
        <v>12</v>
      </c>
      <c r="I7" s="1">
        <v>29193397.27</v>
      </c>
      <c r="J7" s="1">
        <f t="shared" ref="J7:J23" si="1">SUM(I7/D7)*100</f>
        <v>111.8301198005317</v>
      </c>
      <c r="K7" s="1"/>
      <c r="L7" s="1">
        <v>5242578.9000000004</v>
      </c>
      <c r="M7" s="1">
        <f t="shared" ref="M7:M23" si="2">D7-F7+K7+L7</f>
        <v>2154310.8403339032</v>
      </c>
      <c r="P7" s="19"/>
      <c r="Q7" s="20"/>
      <c r="R7" s="21"/>
      <c r="S7" s="22"/>
      <c r="T7" s="19"/>
      <c r="U7" s="19"/>
    </row>
    <row r="8" spans="2:21" x14ac:dyDescent="0.25">
      <c r="B8" s="8" t="s">
        <v>9</v>
      </c>
      <c r="C8" s="9" t="s">
        <v>38</v>
      </c>
      <c r="D8" s="10">
        <v>28028272</v>
      </c>
      <c r="E8" s="38">
        <v>24</v>
      </c>
      <c r="F8" s="1">
        <v>27598007.050000001</v>
      </c>
      <c r="G8" s="1">
        <f t="shared" si="0"/>
        <v>98.464889487300539</v>
      </c>
      <c r="H8" s="38">
        <v>24</v>
      </c>
      <c r="I8" s="1">
        <v>27598007.050000001</v>
      </c>
      <c r="J8" s="1">
        <f t="shared" si="1"/>
        <v>98.464889487300539</v>
      </c>
      <c r="K8" s="1"/>
      <c r="L8" s="1">
        <v>12144554.080000002</v>
      </c>
      <c r="M8" s="1">
        <f t="shared" si="2"/>
        <v>12574819.030000001</v>
      </c>
      <c r="P8" s="19"/>
      <c r="Q8" s="20"/>
      <c r="R8" s="19"/>
      <c r="S8" s="22"/>
      <c r="T8" s="19"/>
      <c r="U8" s="19"/>
    </row>
    <row r="9" spans="2:21" x14ac:dyDescent="0.25">
      <c r="B9" s="8" t="s">
        <v>10</v>
      </c>
      <c r="C9" s="9" t="s">
        <v>1</v>
      </c>
      <c r="D9" s="10">
        <v>3986095.5398488911</v>
      </c>
      <c r="E9" s="38">
        <v>3</v>
      </c>
      <c r="F9" s="1">
        <v>4588471.46</v>
      </c>
      <c r="G9" s="1">
        <f t="shared" si="0"/>
        <v>115.1119288067527</v>
      </c>
      <c r="H9" s="39">
        <v>3</v>
      </c>
      <c r="I9" s="40">
        <v>4588471.46</v>
      </c>
      <c r="J9" s="1">
        <f t="shared" si="1"/>
        <v>115.1119288067527</v>
      </c>
      <c r="K9" s="1">
        <v>618600</v>
      </c>
      <c r="L9" s="1">
        <v>29211.920000000042</v>
      </c>
      <c r="M9" s="1">
        <f>D9-F9+K9+L9</f>
        <v>45435.999848891166</v>
      </c>
      <c r="P9" s="19"/>
      <c r="Q9" s="23"/>
      <c r="R9" s="21"/>
      <c r="S9" s="22"/>
      <c r="T9" s="19"/>
      <c r="U9" s="19"/>
    </row>
    <row r="10" spans="2:21" x14ac:dyDescent="0.25">
      <c r="B10" s="8" t="s">
        <v>11</v>
      </c>
      <c r="C10" s="9" t="s">
        <v>27</v>
      </c>
      <c r="D10" s="10">
        <v>3773999.5125517915</v>
      </c>
      <c r="E10" s="38">
        <v>4</v>
      </c>
      <c r="F10" s="1">
        <v>3856293.62</v>
      </c>
      <c r="G10" s="1">
        <f t="shared" si="0"/>
        <v>102.18055426807847</v>
      </c>
      <c r="H10" s="39">
        <v>4</v>
      </c>
      <c r="I10" s="40">
        <v>3856293.62</v>
      </c>
      <c r="J10" s="1">
        <f t="shared" si="1"/>
        <v>102.18055426807847</v>
      </c>
      <c r="K10" s="1"/>
      <c r="L10" s="1">
        <v>508383.05000000005</v>
      </c>
      <c r="M10" s="1">
        <f t="shared" si="2"/>
        <v>426088.94255179144</v>
      </c>
      <c r="P10" s="19"/>
      <c r="Q10" s="22"/>
      <c r="R10" s="19"/>
      <c r="S10" s="19"/>
      <c r="T10" s="19"/>
      <c r="U10" s="19"/>
    </row>
    <row r="11" spans="2:21" x14ac:dyDescent="0.25">
      <c r="B11" s="8" t="s">
        <v>12</v>
      </c>
      <c r="C11" s="9" t="s">
        <v>28</v>
      </c>
      <c r="D11" s="10">
        <v>27752534.730684865</v>
      </c>
      <c r="E11" s="38">
        <v>11</v>
      </c>
      <c r="F11" s="1">
        <v>25256884.489999998</v>
      </c>
      <c r="G11" s="1">
        <f t="shared" si="0"/>
        <v>91.007487190258246</v>
      </c>
      <c r="H11" s="39">
        <v>11</v>
      </c>
      <c r="I11" s="1">
        <v>25256884.489999998</v>
      </c>
      <c r="J11" s="1">
        <f t="shared" si="1"/>
        <v>91.007487190258246</v>
      </c>
      <c r="K11" s="1"/>
      <c r="L11" s="1">
        <v>790753.12</v>
      </c>
      <c r="M11" s="1">
        <f t="shared" si="2"/>
        <v>3286403.360684867</v>
      </c>
      <c r="P11" s="19"/>
      <c r="Q11" s="19"/>
      <c r="R11" s="19"/>
      <c r="S11" s="19"/>
      <c r="T11" s="19"/>
      <c r="U11" s="19"/>
    </row>
    <row r="12" spans="2:21" x14ac:dyDescent="0.25">
      <c r="B12" s="8" t="s">
        <v>13</v>
      </c>
      <c r="C12" s="9" t="s">
        <v>0</v>
      </c>
      <c r="D12" s="10">
        <v>17349361.196575988</v>
      </c>
      <c r="E12" s="38">
        <v>9</v>
      </c>
      <c r="F12" s="1">
        <v>17341425.129999999</v>
      </c>
      <c r="G12" s="1">
        <f t="shared" si="0"/>
        <v>99.95425729808683</v>
      </c>
      <c r="H12" s="39">
        <v>9</v>
      </c>
      <c r="I12" s="1">
        <v>17341425.129999999</v>
      </c>
      <c r="J12" s="1">
        <f t="shared" si="1"/>
        <v>99.95425729808683</v>
      </c>
      <c r="K12" s="1"/>
      <c r="L12" s="1">
        <v>1037060.5000000001</v>
      </c>
      <c r="M12" s="1">
        <f>D12-F12+K12+L12</f>
        <v>1044996.5665759892</v>
      </c>
      <c r="P12" s="19"/>
      <c r="Q12" s="19"/>
      <c r="R12" s="19"/>
      <c r="S12" s="19"/>
      <c r="T12" s="19"/>
      <c r="U12" s="19"/>
    </row>
    <row r="13" spans="2:21" x14ac:dyDescent="0.25">
      <c r="B13" s="8" t="s">
        <v>14</v>
      </c>
      <c r="C13" s="9" t="s">
        <v>39</v>
      </c>
      <c r="D13" s="10">
        <v>2437241.04</v>
      </c>
      <c r="E13" s="38">
        <v>14</v>
      </c>
      <c r="F13" s="1">
        <v>2388224.64</v>
      </c>
      <c r="G13" s="1">
        <f t="shared" si="0"/>
        <v>97.98885710540965</v>
      </c>
      <c r="H13" s="39">
        <v>14</v>
      </c>
      <c r="I13" s="1">
        <v>2388224.64</v>
      </c>
      <c r="J13" s="1">
        <f t="shared" si="1"/>
        <v>97.98885710540965</v>
      </c>
      <c r="K13" s="1"/>
      <c r="L13" s="1">
        <v>859574.88000000012</v>
      </c>
      <c r="M13" s="1">
        <f t="shared" si="2"/>
        <v>908591.28</v>
      </c>
      <c r="P13" s="19"/>
      <c r="Q13" s="19"/>
      <c r="R13" s="19"/>
      <c r="S13" s="19"/>
      <c r="T13" s="19"/>
      <c r="U13" s="19"/>
    </row>
    <row r="14" spans="2:21" x14ac:dyDescent="0.25">
      <c r="B14" s="8" t="s">
        <v>15</v>
      </c>
      <c r="C14" s="9" t="s">
        <v>52</v>
      </c>
      <c r="D14" s="10">
        <v>3655861.56</v>
      </c>
      <c r="E14" s="38">
        <v>2</v>
      </c>
      <c r="F14" s="1">
        <v>2293000</v>
      </c>
      <c r="G14" s="1">
        <f t="shared" si="0"/>
        <v>62.721193414118225</v>
      </c>
      <c r="H14" s="39">
        <v>2</v>
      </c>
      <c r="I14" s="1">
        <v>2293000</v>
      </c>
      <c r="J14" s="1">
        <f t="shared" si="1"/>
        <v>62.721193414118225</v>
      </c>
      <c r="K14" s="1">
        <v>58650</v>
      </c>
      <c r="L14" s="1">
        <v>265650.71999999997</v>
      </c>
      <c r="M14" s="1">
        <f t="shared" si="2"/>
        <v>1687162.28</v>
      </c>
    </row>
    <row r="15" spans="2:21" x14ac:dyDescent="0.25">
      <c r="B15" s="8" t="s">
        <v>16</v>
      </c>
      <c r="C15" s="9" t="s">
        <v>40</v>
      </c>
      <c r="D15" s="10">
        <v>3655861.56</v>
      </c>
      <c r="E15" s="38">
        <v>10</v>
      </c>
      <c r="F15" s="1">
        <v>1171257.43</v>
      </c>
      <c r="G15" s="1">
        <f t="shared" si="0"/>
        <v>32.037794943198008</v>
      </c>
      <c r="H15" s="39">
        <v>10</v>
      </c>
      <c r="I15" s="1">
        <v>1171257.43</v>
      </c>
      <c r="J15" s="1">
        <f t="shared" si="1"/>
        <v>32.037794943198008</v>
      </c>
      <c r="K15" s="1"/>
      <c r="L15" s="1">
        <v>454400.32</v>
      </c>
      <c r="M15" s="1">
        <f t="shared" si="2"/>
        <v>2939004.4499999997</v>
      </c>
    </row>
    <row r="16" spans="2:21" x14ac:dyDescent="0.25">
      <c r="B16" s="8" t="s">
        <v>21</v>
      </c>
      <c r="C16" s="9" t="s">
        <v>22</v>
      </c>
      <c r="D16" s="10">
        <v>645868.88</v>
      </c>
      <c r="E16" s="38">
        <v>3</v>
      </c>
      <c r="F16" s="1">
        <v>395045.98</v>
      </c>
      <c r="G16" s="1">
        <f t="shared" si="0"/>
        <v>61.165043282469341</v>
      </c>
      <c r="H16" s="39">
        <v>3</v>
      </c>
      <c r="I16" s="1">
        <v>395045.98</v>
      </c>
      <c r="J16" s="1">
        <f t="shared" si="1"/>
        <v>61.165043282469341</v>
      </c>
      <c r="K16" s="1">
        <v>452.94000000000233</v>
      </c>
      <c r="L16" s="1">
        <v>64314.179999999993</v>
      </c>
      <c r="M16" s="1">
        <f t="shared" si="2"/>
        <v>315590.02</v>
      </c>
    </row>
    <row r="17" spans="2:13" x14ac:dyDescent="0.25">
      <c r="B17" s="8" t="s">
        <v>23</v>
      </c>
      <c r="C17" s="9" t="s">
        <v>24</v>
      </c>
      <c r="D17" s="10">
        <v>660060.93102607853</v>
      </c>
      <c r="E17" s="38">
        <v>3</v>
      </c>
      <c r="F17" s="1">
        <v>659967</v>
      </c>
      <c r="G17" s="1">
        <f t="shared" si="0"/>
        <v>99.985769340122516</v>
      </c>
      <c r="H17" s="39">
        <v>3</v>
      </c>
      <c r="I17" s="1">
        <v>659967</v>
      </c>
      <c r="J17" s="1">
        <f t="shared" si="1"/>
        <v>99.985769340122516</v>
      </c>
      <c r="K17" s="1"/>
      <c r="L17" s="1">
        <v>20938.26999999999</v>
      </c>
      <c r="M17" s="1">
        <f t="shared" si="2"/>
        <v>21032.201026078517</v>
      </c>
    </row>
    <row r="18" spans="2:13" x14ac:dyDescent="0.25">
      <c r="B18" s="8" t="s">
        <v>25</v>
      </c>
      <c r="C18" s="9" t="s">
        <v>26</v>
      </c>
      <c r="D18" s="10">
        <v>3480000</v>
      </c>
      <c r="E18" s="38">
        <v>2</v>
      </c>
      <c r="F18" s="1">
        <v>417840</v>
      </c>
      <c r="G18" s="1">
        <f t="shared" si="0"/>
        <v>12.006896551724138</v>
      </c>
      <c r="H18" s="39">
        <v>2</v>
      </c>
      <c r="I18" s="1">
        <v>417840</v>
      </c>
      <c r="J18" s="1">
        <f t="shared" si="1"/>
        <v>12.006896551724138</v>
      </c>
      <c r="K18" s="1"/>
      <c r="L18" s="1">
        <v>36384.100000000006</v>
      </c>
      <c r="M18" s="1">
        <f t="shared" si="2"/>
        <v>3098544.1</v>
      </c>
    </row>
    <row r="19" spans="2:13" x14ac:dyDescent="0.25">
      <c r="B19" s="8" t="s">
        <v>42</v>
      </c>
      <c r="C19" s="9" t="s">
        <v>47</v>
      </c>
      <c r="D19" s="1">
        <v>21482439</v>
      </c>
      <c r="E19" s="38">
        <v>19</v>
      </c>
      <c r="F19" s="1">
        <v>19329892.879999999</v>
      </c>
      <c r="G19" s="1">
        <f t="shared" si="0"/>
        <v>89.979973316810074</v>
      </c>
      <c r="H19" s="39">
        <v>15</v>
      </c>
      <c r="I19" s="1">
        <v>15060208.880000001</v>
      </c>
      <c r="J19" s="1">
        <f t="shared" si="1"/>
        <v>70.10474406560634</v>
      </c>
      <c r="K19" s="1"/>
      <c r="L19" s="1">
        <v>1039794.3500000003</v>
      </c>
      <c r="M19" s="1">
        <f>D19-F19+K19+L19</f>
        <v>3192340.4700000016</v>
      </c>
    </row>
    <row r="20" spans="2:13" x14ac:dyDescent="0.25">
      <c r="B20" s="8" t="s">
        <v>43</v>
      </c>
      <c r="C20" s="9" t="s">
        <v>48</v>
      </c>
      <c r="D20" s="10">
        <v>18187877</v>
      </c>
      <c r="E20" s="38">
        <v>15</v>
      </c>
      <c r="F20" s="1">
        <v>21238738.699999999</v>
      </c>
      <c r="G20" s="1">
        <f t="shared" si="0"/>
        <v>116.77414961625263</v>
      </c>
      <c r="H20" s="39">
        <v>13</v>
      </c>
      <c r="I20" s="1">
        <v>16418738.699999999</v>
      </c>
      <c r="J20" s="1">
        <f t="shared" si="1"/>
        <v>90.272980733265356</v>
      </c>
      <c r="K20" s="1"/>
      <c r="L20" s="1">
        <v>386812.01999999967</v>
      </c>
      <c r="M20" s="1">
        <f t="shared" si="2"/>
        <v>-2664049.6799999997</v>
      </c>
    </row>
    <row r="21" spans="2:13" x14ac:dyDescent="0.25">
      <c r="B21" s="8" t="s">
        <v>44</v>
      </c>
      <c r="C21" s="9" t="s">
        <v>49</v>
      </c>
      <c r="D21" s="10">
        <v>12998994.72994791</v>
      </c>
      <c r="E21" s="38">
        <v>21</v>
      </c>
      <c r="F21" s="1">
        <v>12075006.93</v>
      </c>
      <c r="G21" s="1">
        <f t="shared" si="0"/>
        <v>92.891851876674977</v>
      </c>
      <c r="H21" s="39">
        <v>20</v>
      </c>
      <c r="I21" s="1">
        <v>11838954.93</v>
      </c>
      <c r="J21" s="1">
        <f t="shared" si="1"/>
        <v>91.075926838593631</v>
      </c>
      <c r="K21" s="1"/>
      <c r="L21" s="1">
        <v>0</v>
      </c>
      <c r="M21" s="1">
        <f t="shared" si="2"/>
        <v>923987.79994791001</v>
      </c>
    </row>
    <row r="22" spans="2:13" x14ac:dyDescent="0.25">
      <c r="B22" s="8" t="s">
        <v>45</v>
      </c>
      <c r="C22" s="9" t="s">
        <v>50</v>
      </c>
      <c r="D22" s="10">
        <v>2750000</v>
      </c>
      <c r="E22" s="38">
        <v>10</v>
      </c>
      <c r="F22" s="1">
        <v>1698068.14</v>
      </c>
      <c r="G22" s="1">
        <f t="shared" si="0"/>
        <v>61.747932363636359</v>
      </c>
      <c r="H22" s="39">
        <v>10</v>
      </c>
      <c r="I22" s="1">
        <v>1698068.14</v>
      </c>
      <c r="J22" s="1">
        <f t="shared" si="1"/>
        <v>61.747932363636359</v>
      </c>
      <c r="K22" s="1"/>
      <c r="L22" s="1">
        <v>5329.6500000000015</v>
      </c>
      <c r="M22" s="1">
        <f t="shared" si="2"/>
        <v>1057261.51</v>
      </c>
    </row>
    <row r="23" spans="2:13" x14ac:dyDescent="0.25">
      <c r="B23" s="8" t="s">
        <v>46</v>
      </c>
      <c r="C23" s="9" t="s">
        <v>51</v>
      </c>
      <c r="D23" s="10">
        <v>1500000</v>
      </c>
      <c r="E23" s="38">
        <v>6</v>
      </c>
      <c r="F23" s="1">
        <v>825873.2</v>
      </c>
      <c r="G23" s="1">
        <f t="shared" si="0"/>
        <v>55.058213333333327</v>
      </c>
      <c r="H23" s="39">
        <v>6</v>
      </c>
      <c r="I23" s="1">
        <v>825873.2</v>
      </c>
      <c r="J23" s="1">
        <f t="shared" si="1"/>
        <v>55.058213333333327</v>
      </c>
      <c r="K23" s="1"/>
      <c r="L23" s="1">
        <v>0</v>
      </c>
      <c r="M23" s="1">
        <f t="shared" si="2"/>
        <v>674126.8</v>
      </c>
    </row>
    <row r="24" spans="2:13" x14ac:dyDescent="0.25">
      <c r="B24" s="29" t="s">
        <v>3</v>
      </c>
      <c r="C24" s="29"/>
      <c r="D24" s="11">
        <f>SUM(D6:D23)</f>
        <v>202200510.86096942</v>
      </c>
      <c r="E24" s="12">
        <f>SUM(E6:E23)</f>
        <v>185</v>
      </c>
      <c r="F24" s="11">
        <f>SUM(F6:F23)</f>
        <v>198985669.91999993</v>
      </c>
      <c r="G24" s="11">
        <f>F24*100/D24</f>
        <v>98.410072789984198</v>
      </c>
      <c r="H24" s="13">
        <f>SUM(H6:H23)</f>
        <v>178</v>
      </c>
      <c r="I24" s="11">
        <f>SUM(I6:I23)</f>
        <v>189659933.91999993</v>
      </c>
      <c r="J24" s="11">
        <f>I24*100/D24</f>
        <v>93.797949922296567</v>
      </c>
      <c r="K24" s="11">
        <f>SUM(K6:K23)</f>
        <v>677702.94</v>
      </c>
      <c r="L24" s="11">
        <f>SUM(L6:L23)</f>
        <v>29132852.860000003</v>
      </c>
      <c r="M24" s="14">
        <f>D24-F24+K24+L24</f>
        <v>33025396.740969501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41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 Pavol</cp:lastModifiedBy>
  <cp:lastPrinted>2018-05-14T09:21:31Z</cp:lastPrinted>
  <dcterms:created xsi:type="dcterms:W3CDTF">2016-10-03T12:19:48Z</dcterms:created>
  <dcterms:modified xsi:type="dcterms:W3CDTF">2020-06-01T14:28:21Z</dcterms:modified>
</cp:coreProperties>
</file>